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<sst xmlns="http://schemas.openxmlformats.org/spreadsheetml/2006/main" count="68" uniqueCount="63">
  <si>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r>
      <t xml:space="preserve"> </t>
    </r>
    <r>
      <rPr>
        <b/>
        <sz val="22"/>
        <rFont val="楷体_GB2312"/>
        <family val="3"/>
      </rPr>
      <t>淄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博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神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岩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矿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山</t>
    </r>
    <r>
      <rPr>
        <b/>
        <sz val="22"/>
        <rFont val="Times New Roman"/>
        <family val="1"/>
      </rPr>
      <t xml:space="preserve">    </t>
    </r>
    <r>
      <rPr>
        <b/>
        <sz val="22"/>
        <rFont val="楷体_GB2312"/>
        <family val="3"/>
      </rPr>
      <t>机</t>
    </r>
    <r>
      <rPr>
        <b/>
        <sz val="22"/>
        <rFont val="Times New Roman"/>
        <family val="1"/>
      </rPr>
      <t xml:space="preserve">    </t>
    </r>
    <r>
      <rPr>
        <b/>
        <sz val="22"/>
        <rFont val="楷体_GB2312"/>
        <family val="3"/>
      </rPr>
      <t>械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有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限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公</t>
    </r>
    <r>
      <rPr>
        <b/>
        <sz val="22"/>
        <rFont val="Times New Roman"/>
        <family val="1"/>
      </rPr>
      <t xml:space="preserve">   </t>
    </r>
    <r>
      <rPr>
        <b/>
        <sz val="22"/>
        <rFont val="楷体_GB2312"/>
        <family val="3"/>
      </rPr>
      <t>司</t>
    </r>
  </si>
  <si>
    <t>ZIBO   GOD    ROCK    MINING   MACHINERY    CO., LTD</t>
  </si>
  <si>
    <t xml:space="preserve">                                                  No.96 LIUQUAN ROAD ZHANGDIAN ZIBO SHANDONG,CHINA</t>
  </si>
  <si>
    <t xml:space="preserve">                        PACKING LIST</t>
  </si>
  <si>
    <t>发票编号：</t>
  </si>
  <si>
    <r>
      <t xml:space="preserve">        </t>
    </r>
    <r>
      <rPr>
        <b/>
        <sz val="10.5"/>
        <rFont val="宋体"/>
        <family val="0"/>
      </rPr>
      <t>日期：</t>
    </r>
  </si>
  <si>
    <t>INVOICE NO.:S20220216077</t>
  </si>
  <si>
    <t xml:space="preserve">  DATE:15TH JUN,2022</t>
  </si>
  <si>
    <t>DATE:DEC.25TH,2012</t>
  </si>
  <si>
    <t>发货人：</t>
  </si>
  <si>
    <t xml:space="preserve">SELLER:ZIBO GOD ROCK MINING MACHINERY CO., LTD.
       NO.96 LIUQUAN ROAD, ZHANGDIAN ZIBO SHANDONG CHINA
</t>
  </si>
  <si>
    <t>收货人：</t>
  </si>
  <si>
    <t>CONSIGNEE:SellBuy Limited  LLC 
 King David Business Center 12 Merab Aleksidze,Tbilisi, Georgia</t>
  </si>
  <si>
    <t>装运口岸：</t>
  </si>
  <si>
    <t xml:space="preserve">         PAYMENT BY:    T/T </t>
  </si>
  <si>
    <t>MARKS</t>
  </si>
  <si>
    <t>DESCRIPTION</t>
  </si>
  <si>
    <t>MODEL</t>
  </si>
  <si>
    <t>HS CODE</t>
  </si>
  <si>
    <t>Q'TY</t>
  </si>
  <si>
    <t>PKGS</t>
  </si>
  <si>
    <t>N.T.</t>
  </si>
  <si>
    <t>G.T.</t>
  </si>
  <si>
    <t>VOLUME</t>
  </si>
  <si>
    <t>N/M</t>
  </si>
  <si>
    <t>NO.</t>
  </si>
  <si>
    <t>KGS</t>
  </si>
  <si>
    <t>CBM</t>
  </si>
  <si>
    <t xml:space="preserve">Contact shoe with brackets </t>
  </si>
  <si>
    <t xml:space="preserve">9650.00 ,,А”
</t>
  </si>
  <si>
    <t>2.18*1.48*0.7</t>
  </si>
  <si>
    <t>drawing 11694.00СБ</t>
  </si>
  <si>
    <t>2.65*1.32*0.7</t>
  </si>
  <si>
    <t>Pressure ring</t>
  </si>
  <si>
    <t>№1300.00.00</t>
  </si>
  <si>
    <t>2.25*2.25*0.6*3</t>
  </si>
  <si>
    <t xml:space="preserve">Spring for contac shoes </t>
  </si>
  <si>
    <t>ONA 137165</t>
  </si>
  <si>
    <t>1.6*1.05*0.6</t>
  </si>
  <si>
    <t xml:space="preserve">№1200.00 </t>
  </si>
  <si>
    <t>2.3*2.3*0.65*6</t>
  </si>
  <si>
    <t xml:space="preserve">Nut for pressing mechanism </t>
  </si>
  <si>
    <t>dr.9933.00.05 ,,B"</t>
  </si>
  <si>
    <t>0.76*0.57*0.57*2</t>
  </si>
  <si>
    <t>Cup of contact shoe pressing mechanism</t>
  </si>
  <si>
    <t>d.9933.00.03B</t>
  </si>
  <si>
    <t>1.04*0.66*0.22*2</t>
  </si>
  <si>
    <t>Copper liner</t>
  </si>
  <si>
    <t xml:space="preserve">d. 10222 </t>
  </si>
  <si>
    <t>1.6*0.85*0.8</t>
  </si>
  <si>
    <t xml:space="preserve">Copper liner </t>
  </si>
  <si>
    <t>d. Т 21917-13</t>
  </si>
  <si>
    <t>Arrowhead for flexible connection</t>
  </si>
  <si>
    <t>draw.10073.01</t>
  </si>
  <si>
    <t xml:space="preserve">draw.10073.02 </t>
  </si>
  <si>
    <t xml:space="preserve">Arrowhead for flexible connection (Left) </t>
  </si>
  <si>
    <t>draw.Т21917-35</t>
  </si>
  <si>
    <t>Arrowhead for flexible connection (right)</t>
  </si>
  <si>
    <t>draw.Т21917-36</t>
  </si>
  <si>
    <t xml:space="preserve">TOTAL: </t>
  </si>
  <si>
    <t>SAY: TOTAL 21 PACKAGES ONLY.</t>
  </si>
  <si>
    <t>m3</t>
  </si>
  <si>
    <t>total m3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</si>
</sst>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0.00_);[Red]\(0.00\)"/>
    <numFmt numFmtId="178" formatCode="0.000_);[Red]\(0.000\)"/>
    <numFmt numFmtId="179" formatCode="\$#,##0.00;\-\$#,##0.00"/>
    <numFmt numFmtId="180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0.5"/>
      <name val="Times New Roman"/>
      <family val="1"/>
    </font>
    <font>
      <b/>
      <sz val="12"/>
      <name val="宋体"/>
      <family val="0"/>
    </font>
    <font>
      <b/>
      <sz val="22"/>
      <name val="Times New Roman"/>
      <family val="1"/>
    </font>
    <font>
      <b/>
      <sz val="22"/>
      <name val="楷体_GB2312"/>
      <family val="3"/>
    </font>
    <font>
      <b/>
      <sz val="18"/>
      <name val="Times New Roman"/>
      <family val="1"/>
    </font>
    <font>
      <sz val="9"/>
      <name val="Times New Roman"/>
      <family val="1"/>
    </font>
    <font>
      <b/>
      <sz val="10.5"/>
      <name val="宋体"/>
      <family val="0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8"/>
      <name val="宋体"/>
      <family val="0"/>
    </font>
    <font>
      <b/>
      <u val="single"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.5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14"/>
      <name val="Calibri"/>
      <family val="0"/>
    </font>
    <font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indexed="10"/>
      <name val="Calibri"/>
      <family val="0"/>
    </font>
    <font>
      <b/>
      <sz val="18"/>
      <color indexed="62"/>
      <name val="Cambria"/>
      <family val="0"/>
    </font>
    <font>
      <i/>
      <sz val="11"/>
      <color indexed="23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176" fontId="6" fillId="0" borderId="0" xfId="0" applyNumberFormat="1" applyFont="1" applyBorder="1" applyAlignment="1">
      <alignment horizontal="right"/>
    </xf>
    <xf numFmtId="0" fontId="4" fillId="0" borderId="0" xfId="63" applyFont="1" applyBorder="1" applyAlignment="1">
      <alignment horizontal="left"/>
      <protection/>
    </xf>
    <xf numFmtId="49" fontId="8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78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76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8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79" fontId="1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vertical="top" wrapText="1"/>
    </xf>
    <xf numFmtId="178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28">
      <selection activeCell="V16" sqref="V16"/>
    </sheetView>
  </sheetViews>
  <sheetFormatPr defaultColWidth="9.00390625" defaultRowHeight="14.25"/>
  <cols>
    <col min="1" max="1" width="7.125" style="2" customWidth="1"/>
    <col min="2" max="2" width="18.125" style="2" customWidth="1"/>
    <col min="3" max="3" width="14.125" style="2" customWidth="1"/>
    <col min="4" max="4" width="11.625" style="2" customWidth="1"/>
    <col min="5" max="5" width="7.00390625" style="3" customWidth="1"/>
    <col min="6" max="6" width="6.00390625" style="3" customWidth="1"/>
    <col min="7" max="7" width="8.125" style="4" customWidth="1"/>
    <col min="8" max="8" width="10.00390625" style="4" customWidth="1"/>
    <col min="9" max="9" width="13.875" style="5" customWidth="1"/>
    <col min="10" max="13" width="9.00390625" style="3" hidden="1" customWidth="1"/>
    <col min="14" max="14" width="0.12890625" style="3" hidden="1" customWidth="1"/>
    <col min="15" max="17" width="9.00390625" style="3" hidden="1" customWidth="1"/>
    <col min="18" max="19" width="0" style="3" hidden="1" customWidth="1"/>
    <col min="20" max="16384" width="9.00390625" style="3" customWidth="1"/>
  </cols>
  <sheetData>
    <row r="1" spans="1:14" ht="28.5">
      <c r="A1" s="6" t="s">
        <v>0</v>
      </c>
      <c r="B1" s="7"/>
      <c r="C1" s="7"/>
      <c r="D1" s="7"/>
      <c r="E1" s="8"/>
      <c r="F1" s="8"/>
      <c r="G1" s="9"/>
      <c r="H1" s="9"/>
      <c r="I1" s="45"/>
      <c r="J1" s="8"/>
      <c r="K1" s="8"/>
      <c r="L1" s="8"/>
      <c r="M1" s="8"/>
      <c r="N1" s="8"/>
    </row>
    <row r="2" spans="1:14" ht="12.75" customHeight="1">
      <c r="A2" s="10"/>
      <c r="B2" s="10"/>
      <c r="C2" s="10"/>
      <c r="D2" s="10"/>
      <c r="E2" s="8"/>
      <c r="F2" s="8"/>
      <c r="G2" s="9"/>
      <c r="H2" s="9"/>
      <c r="I2" s="45"/>
      <c r="J2" s="8"/>
      <c r="K2" s="8"/>
      <c r="L2" s="8"/>
      <c r="M2" s="8"/>
      <c r="N2" s="8"/>
    </row>
    <row r="3" spans="1:14" ht="22.5">
      <c r="A3" s="11" t="s">
        <v>1</v>
      </c>
      <c r="B3" s="11"/>
      <c r="C3" s="11"/>
      <c r="D3" s="11"/>
      <c r="E3" s="11"/>
      <c r="F3" s="11"/>
      <c r="G3" s="12"/>
      <c r="H3" s="12"/>
      <c r="I3" s="46"/>
      <c r="J3" s="8"/>
      <c r="K3" s="8"/>
      <c r="L3" s="8"/>
      <c r="M3" s="47"/>
      <c r="N3" s="48"/>
    </row>
    <row r="4" spans="1:14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21" customHeight="1">
      <c r="A5" s="10"/>
      <c r="B5" s="13" t="s">
        <v>3</v>
      </c>
      <c r="C5" s="13"/>
      <c r="D5" s="13"/>
      <c r="E5" s="8"/>
      <c r="F5" s="8"/>
      <c r="G5" s="9"/>
      <c r="H5" s="9"/>
      <c r="I5" s="45"/>
      <c r="J5" s="8"/>
      <c r="K5" s="8"/>
      <c r="L5" s="8"/>
      <c r="M5" s="8"/>
      <c r="N5" s="8"/>
    </row>
    <row r="6" spans="1:14" s="1" customFormat="1" ht="15.75" customHeight="1">
      <c r="A6" s="14" t="s">
        <v>4</v>
      </c>
      <c r="B6" s="15"/>
      <c r="C6" s="15"/>
      <c r="D6" s="15"/>
      <c r="E6" s="15"/>
      <c r="F6" s="16"/>
      <c r="G6" s="17" t="s">
        <v>5</v>
      </c>
      <c r="H6" s="18"/>
      <c r="I6" s="23"/>
      <c r="J6" s="17" t="s">
        <v>5</v>
      </c>
      <c r="K6" s="18"/>
      <c r="L6" s="23"/>
      <c r="M6" s="23"/>
      <c r="N6" s="23"/>
    </row>
    <row r="7" spans="1:14" s="1" customFormat="1" ht="27.75" customHeight="1">
      <c r="A7" s="63" t="s">
        <v>6</v>
      </c>
      <c r="B7" s="63"/>
      <c r="C7" s="63"/>
      <c r="D7" s="19"/>
      <c r="E7" s="20"/>
      <c r="F7" s="21"/>
      <c r="G7" s="64" t="s">
        <v>7</v>
      </c>
      <c r="H7" s="64"/>
      <c r="I7" s="23"/>
      <c r="J7" s="64" t="s">
        <v>8</v>
      </c>
      <c r="K7" s="64"/>
      <c r="L7" s="23"/>
      <c r="M7" s="23"/>
      <c r="N7" s="23"/>
    </row>
    <row r="8" spans="1:14" s="1" customFormat="1" ht="13.5" customHeight="1">
      <c r="A8" s="22" t="s">
        <v>9</v>
      </c>
      <c r="B8" s="15"/>
      <c r="C8" s="15"/>
      <c r="D8" s="15"/>
      <c r="E8" s="23"/>
      <c r="F8" s="23"/>
      <c r="G8" s="24"/>
      <c r="H8" s="24"/>
      <c r="I8" s="18"/>
      <c r="J8" s="49"/>
      <c r="K8" s="23"/>
      <c r="L8" s="23"/>
      <c r="M8" s="23"/>
      <c r="N8" s="23"/>
    </row>
    <row r="9" spans="1:14" s="1" customFormat="1" ht="24.75" customHeight="1">
      <c r="A9" s="75" t="s">
        <v>10</v>
      </c>
      <c r="B9" s="75"/>
      <c r="C9" s="75"/>
      <c r="D9" s="75"/>
      <c r="E9" s="76"/>
      <c r="F9" s="76"/>
      <c r="G9" s="24"/>
      <c r="H9" s="24"/>
      <c r="I9" s="18"/>
      <c r="J9" s="49"/>
      <c r="K9" s="23"/>
      <c r="L9" s="23"/>
      <c r="M9" s="23"/>
      <c r="N9" s="23"/>
    </row>
    <row r="10" spans="1:14" s="1" customFormat="1" ht="15" customHeight="1">
      <c r="A10" s="75"/>
      <c r="B10" s="75"/>
      <c r="C10" s="75"/>
      <c r="D10" s="75"/>
      <c r="E10" s="76"/>
      <c r="F10" s="76"/>
      <c r="G10" s="24"/>
      <c r="H10" s="24"/>
      <c r="I10" s="18"/>
      <c r="J10" s="49"/>
      <c r="K10" s="23"/>
      <c r="L10" s="23"/>
      <c r="M10" s="23"/>
      <c r="N10" s="23"/>
    </row>
    <row r="11" spans="1:14" s="1" customFormat="1" ht="15" customHeight="1">
      <c r="A11" s="22" t="s">
        <v>11</v>
      </c>
      <c r="B11" s="15"/>
      <c r="C11" s="15"/>
      <c r="D11" s="15"/>
      <c r="E11" s="23"/>
      <c r="F11" s="23"/>
      <c r="G11" s="24"/>
      <c r="H11" s="24"/>
      <c r="I11" s="18"/>
      <c r="J11" s="49"/>
      <c r="K11" s="23"/>
      <c r="L11" s="23"/>
      <c r="M11" s="23"/>
      <c r="N11" s="23"/>
    </row>
    <row r="12" spans="1:14" s="1" customFormat="1" ht="15.75" customHeight="1">
      <c r="A12" s="73" t="s">
        <v>12</v>
      </c>
      <c r="B12" s="74"/>
      <c r="C12" s="74"/>
      <c r="D12" s="74"/>
      <c r="E12" s="74"/>
      <c r="F12" s="74"/>
      <c r="G12" s="24"/>
      <c r="H12" s="24"/>
      <c r="I12" s="18"/>
      <c r="J12" s="49"/>
      <c r="K12" s="23"/>
      <c r="L12" s="23"/>
      <c r="M12" s="23"/>
      <c r="N12" s="23"/>
    </row>
    <row r="13" spans="1:14" s="1" customFormat="1" ht="15" customHeight="1">
      <c r="A13" s="74"/>
      <c r="B13" s="74"/>
      <c r="C13" s="74"/>
      <c r="D13" s="74"/>
      <c r="E13" s="74"/>
      <c r="F13" s="74"/>
      <c r="G13" s="24"/>
      <c r="H13" s="24"/>
      <c r="I13" s="18"/>
      <c r="J13" s="49"/>
      <c r="K13" s="23"/>
      <c r="L13" s="23"/>
      <c r="M13" s="23"/>
      <c r="N13" s="23"/>
    </row>
    <row r="14" spans="1:14" s="1" customFormat="1" ht="15" customHeight="1">
      <c r="A14" s="14" t="s">
        <v>13</v>
      </c>
      <c r="B14" s="15"/>
      <c r="C14" s="15"/>
      <c r="D14" s="15"/>
      <c r="E14" s="23"/>
      <c r="F14" s="23"/>
      <c r="G14" s="24"/>
      <c r="H14" s="24"/>
      <c r="I14" s="18"/>
      <c r="J14" s="23"/>
      <c r="K14" s="23"/>
      <c r="L14" s="23"/>
      <c r="M14" s="23"/>
      <c r="N14" s="23"/>
    </row>
    <row r="15" spans="1:14" s="1" customFormat="1" ht="15" customHeight="1">
      <c r="A15" s="25"/>
      <c r="B15" s="25"/>
      <c r="C15" s="25"/>
      <c r="D15" s="25"/>
      <c r="E15" s="26"/>
      <c r="F15" s="26"/>
      <c r="G15" s="27" t="s">
        <v>14</v>
      </c>
      <c r="H15" s="27"/>
      <c r="I15" s="50"/>
      <c r="J15" s="51"/>
      <c r="K15" s="51"/>
      <c r="L15" s="52"/>
      <c r="M15" s="52"/>
      <c r="N15" s="52"/>
    </row>
    <row r="16" spans="1:14" s="1" customFormat="1" ht="15" customHeight="1">
      <c r="A16" s="28" t="s">
        <v>15</v>
      </c>
      <c r="B16" s="29" t="s">
        <v>16</v>
      </c>
      <c r="C16" s="29" t="s">
        <v>17</v>
      </c>
      <c r="D16" s="29" t="s">
        <v>18</v>
      </c>
      <c r="E16" s="30" t="s">
        <v>19</v>
      </c>
      <c r="F16" s="30" t="s">
        <v>20</v>
      </c>
      <c r="G16" s="31" t="s">
        <v>21</v>
      </c>
      <c r="H16" s="31" t="s">
        <v>22</v>
      </c>
      <c r="I16" s="53" t="s">
        <v>23</v>
      </c>
      <c r="J16" s="54"/>
      <c r="K16" s="54"/>
      <c r="L16" s="55"/>
      <c r="M16" s="55"/>
      <c r="N16" s="55"/>
    </row>
    <row r="17" spans="1:19" s="1" customFormat="1" ht="15" customHeight="1">
      <c r="A17" s="29" t="s">
        <v>24</v>
      </c>
      <c r="B17" s="29"/>
      <c r="C17" s="29"/>
      <c r="D17" s="29"/>
      <c r="E17" s="30"/>
      <c r="F17" s="30" t="s">
        <v>25</v>
      </c>
      <c r="G17" s="31" t="s">
        <v>26</v>
      </c>
      <c r="H17" s="31" t="s">
        <v>26</v>
      </c>
      <c r="I17" s="53" t="s">
        <v>27</v>
      </c>
      <c r="J17" s="54"/>
      <c r="K17" s="54"/>
      <c r="L17" s="55"/>
      <c r="M17" s="55"/>
      <c r="N17" s="55"/>
      <c r="R17" s="1" t="s">
        <v>61</v>
      </c>
      <c r="S17" s="1" t="s">
        <v>62</v>
      </c>
    </row>
    <row r="18" spans="1:19" s="1" customFormat="1" ht="40.5" customHeight="1">
      <c r="A18" s="32">
        <v>1</v>
      </c>
      <c r="B18" s="33" t="s">
        <v>28</v>
      </c>
      <c r="C18" s="33" t="s">
        <v>29</v>
      </c>
      <c r="D18" s="33">
        <v>8514909000</v>
      </c>
      <c r="E18" s="32">
        <v>14</v>
      </c>
      <c r="F18" s="34">
        <v>2</v>
      </c>
      <c r="G18" s="35">
        <v>4186</v>
      </c>
      <c r="H18" s="35">
        <v>4400</v>
      </c>
      <c r="I18" s="35" t="s">
        <v>30</v>
      </c>
      <c r="J18" s="54"/>
      <c r="K18" s="54"/>
      <c r="L18" s="55"/>
      <c r="M18" s="55"/>
      <c r="N18" s="55"/>
      <c r="R18" s="1">
        <f>2.18*1.48*0.7</f>
        <v>2.25848</v>
      </c>
      <c r="S18" s="1">
        <f>R18*F18</f>
        <v>4.51696</v>
      </c>
    </row>
    <row r="19" spans="1:19" s="1" customFormat="1" ht="40.5" customHeight="1">
      <c r="A19" s="32">
        <v>2</v>
      </c>
      <c r="B19" s="33" t="s">
        <v>28</v>
      </c>
      <c r="C19" s="33" t="s">
        <v>31</v>
      </c>
      <c r="D19" s="36">
        <v>8514909000</v>
      </c>
      <c r="E19" s="37">
        <v>40</v>
      </c>
      <c r="F19" s="34">
        <v>4</v>
      </c>
      <c r="G19" s="38">
        <v>13000</v>
      </c>
      <c r="H19" s="35">
        <v>14000</v>
      </c>
      <c r="I19" s="35" t="s">
        <v>32</v>
      </c>
      <c r="J19" s="56"/>
      <c r="K19" s="56"/>
      <c r="L19" s="57"/>
      <c r="M19" s="57"/>
      <c r="N19" s="57"/>
      <c r="R19" s="1">
        <f>2.65*1.32*0.7</f>
        <v>2.4486</v>
      </c>
      <c r="S19" s="1">
        <f>R19*F19</f>
        <v>9.7944</v>
      </c>
    </row>
    <row r="20" spans="1:19" s="1" customFormat="1" ht="40.5" customHeight="1">
      <c r="A20" s="32">
        <v>3</v>
      </c>
      <c r="B20" s="33" t="s">
        <v>33</v>
      </c>
      <c r="C20" s="33" t="s">
        <v>34</v>
      </c>
      <c r="D20" s="36">
        <v>8514909000</v>
      </c>
      <c r="E20" s="37">
        <v>3</v>
      </c>
      <c r="F20" s="34">
        <v>3</v>
      </c>
      <c r="G20" s="38">
        <v>5400</v>
      </c>
      <c r="H20" s="35">
        <v>5700</v>
      </c>
      <c r="I20" s="35" t="s">
        <v>35</v>
      </c>
      <c r="J20" s="56"/>
      <c r="K20" s="56"/>
      <c r="L20" s="57"/>
      <c r="M20" s="57"/>
      <c r="N20" s="57"/>
      <c r="R20" s="1">
        <f>2.25*2.25*0.6</f>
        <v>3.0375</v>
      </c>
      <c r="S20" s="1">
        <f>R20*3</f>
        <v>9.1125</v>
      </c>
    </row>
    <row r="21" spans="1:19" s="1" customFormat="1" ht="40.5" customHeight="1">
      <c r="A21" s="32">
        <v>4</v>
      </c>
      <c r="B21" s="39" t="s">
        <v>36</v>
      </c>
      <c r="C21" s="39" t="s">
        <v>37</v>
      </c>
      <c r="D21" s="33">
        <v>73202090</v>
      </c>
      <c r="E21" s="37">
        <v>108</v>
      </c>
      <c r="F21" s="34">
        <v>1</v>
      </c>
      <c r="G21" s="38">
        <v>1296</v>
      </c>
      <c r="H21" s="35">
        <v>1700</v>
      </c>
      <c r="I21" s="35" t="s">
        <v>38</v>
      </c>
      <c r="J21" s="56"/>
      <c r="K21" s="56"/>
      <c r="L21" s="57"/>
      <c r="M21" s="57"/>
      <c r="N21" s="57"/>
      <c r="R21" s="1">
        <f>1.6*1.05*0.6</f>
        <v>1.008</v>
      </c>
      <c r="S21" s="1">
        <f>R21*F21</f>
        <v>1.008</v>
      </c>
    </row>
    <row r="22" spans="1:19" s="1" customFormat="1" ht="40.5" customHeight="1">
      <c r="A22" s="37">
        <v>5</v>
      </c>
      <c r="B22" s="40" t="s">
        <v>33</v>
      </c>
      <c r="C22" s="40" t="s">
        <v>39</v>
      </c>
      <c r="D22" s="33">
        <v>8514909000</v>
      </c>
      <c r="E22" s="37">
        <v>6</v>
      </c>
      <c r="F22" s="34">
        <v>6</v>
      </c>
      <c r="G22" s="38">
        <v>10800</v>
      </c>
      <c r="H22" s="35">
        <v>11400</v>
      </c>
      <c r="I22" s="35" t="s">
        <v>40</v>
      </c>
      <c r="J22" s="56"/>
      <c r="K22" s="56"/>
      <c r="L22" s="57"/>
      <c r="M22" s="57"/>
      <c r="N22" s="57"/>
      <c r="R22" s="1">
        <f>2.3*2.3*0.65</f>
        <v>3.4384999999999994</v>
      </c>
      <c r="S22" s="1">
        <f>R22*F22</f>
        <v>20.630999999999997</v>
      </c>
    </row>
    <row r="23" spans="1:19" s="1" customFormat="1" ht="40.5" customHeight="1">
      <c r="A23" s="37">
        <v>6</v>
      </c>
      <c r="B23" s="40" t="s">
        <v>41</v>
      </c>
      <c r="C23" s="40" t="s">
        <v>42</v>
      </c>
      <c r="D23" s="33">
        <v>8514909000</v>
      </c>
      <c r="E23" s="37">
        <v>72</v>
      </c>
      <c r="F23" s="32">
        <v>2</v>
      </c>
      <c r="G23" s="38">
        <v>849.6</v>
      </c>
      <c r="H23" s="35">
        <v>950</v>
      </c>
      <c r="I23" s="35" t="s">
        <v>43</v>
      </c>
      <c r="J23" s="56"/>
      <c r="K23" s="56"/>
      <c r="L23" s="57"/>
      <c r="M23" s="57"/>
      <c r="N23" s="57"/>
      <c r="R23" s="1">
        <f>0.76*0.57*0.57</f>
        <v>0.24692399999999998</v>
      </c>
      <c r="S23" s="1">
        <f>R23*F23</f>
        <v>0.49384799999999995</v>
      </c>
    </row>
    <row r="24" spans="1:19" s="1" customFormat="1" ht="40.5" customHeight="1">
      <c r="A24" s="37">
        <v>7</v>
      </c>
      <c r="B24" s="40" t="s">
        <v>44</v>
      </c>
      <c r="C24" s="40" t="s">
        <v>45</v>
      </c>
      <c r="D24" s="33">
        <v>8514909000</v>
      </c>
      <c r="E24" s="37">
        <v>72</v>
      </c>
      <c r="F24" s="32">
        <v>2</v>
      </c>
      <c r="G24" s="38">
        <v>727.2</v>
      </c>
      <c r="H24" s="35">
        <v>830</v>
      </c>
      <c r="I24" s="35" t="s">
        <v>46</v>
      </c>
      <c r="J24" s="56"/>
      <c r="K24" s="56"/>
      <c r="L24" s="57"/>
      <c r="M24" s="57"/>
      <c r="N24" s="57"/>
      <c r="R24" s="1">
        <f>1.04*0.66*0.22</f>
        <v>0.151008</v>
      </c>
      <c r="S24" s="1">
        <f>R24*F24</f>
        <v>0.302016</v>
      </c>
    </row>
    <row r="25" spans="1:19" s="1" customFormat="1" ht="40.5" customHeight="1">
      <c r="A25" s="37">
        <v>8</v>
      </c>
      <c r="B25" s="40" t="s">
        <v>47</v>
      </c>
      <c r="C25" s="40" t="s">
        <v>48</v>
      </c>
      <c r="D25" s="33">
        <v>8514909000</v>
      </c>
      <c r="E25" s="37">
        <v>26</v>
      </c>
      <c r="F25" s="67">
        <v>1</v>
      </c>
      <c r="G25" s="38">
        <v>265.2</v>
      </c>
      <c r="H25" s="70">
        <v>1700</v>
      </c>
      <c r="I25" s="70" t="s">
        <v>49</v>
      </c>
      <c r="J25" s="56"/>
      <c r="K25" s="56"/>
      <c r="L25" s="57"/>
      <c r="M25" s="57"/>
      <c r="N25" s="57"/>
      <c r="R25" s="61">
        <f>1.6*0.85*0.8</f>
        <v>1.088</v>
      </c>
      <c r="S25" s="61">
        <f>R25*F25</f>
        <v>1.088</v>
      </c>
    </row>
    <row r="26" spans="1:19" s="1" customFormat="1" ht="40.5" customHeight="1">
      <c r="A26" s="37">
        <v>9</v>
      </c>
      <c r="B26" s="40" t="s">
        <v>50</v>
      </c>
      <c r="C26" s="40" t="s">
        <v>51</v>
      </c>
      <c r="D26" s="33">
        <v>8514909000</v>
      </c>
      <c r="E26" s="32">
        <v>3</v>
      </c>
      <c r="F26" s="68"/>
      <c r="G26" s="38">
        <v>37.5</v>
      </c>
      <c r="H26" s="71"/>
      <c r="I26" s="71"/>
      <c r="J26" s="56"/>
      <c r="K26" s="56"/>
      <c r="L26" s="57"/>
      <c r="M26" s="57"/>
      <c r="N26" s="57"/>
      <c r="R26" s="61"/>
      <c r="S26" s="61"/>
    </row>
    <row r="27" spans="1:19" s="1" customFormat="1" ht="40.5" customHeight="1">
      <c r="A27" s="37">
        <v>10</v>
      </c>
      <c r="B27" s="40" t="s">
        <v>52</v>
      </c>
      <c r="C27" s="40" t="s">
        <v>53</v>
      </c>
      <c r="D27" s="33">
        <v>8514909000</v>
      </c>
      <c r="E27" s="32">
        <v>20</v>
      </c>
      <c r="F27" s="68"/>
      <c r="G27" s="38">
        <v>552</v>
      </c>
      <c r="H27" s="71"/>
      <c r="I27" s="71"/>
      <c r="J27" s="56"/>
      <c r="K27" s="56"/>
      <c r="L27" s="57"/>
      <c r="M27" s="57"/>
      <c r="N27" s="57"/>
      <c r="R27" s="61"/>
      <c r="S27" s="61"/>
    </row>
    <row r="28" spans="1:19" s="1" customFormat="1" ht="40.5" customHeight="1">
      <c r="A28" s="37">
        <v>11</v>
      </c>
      <c r="B28" s="40" t="s">
        <v>52</v>
      </c>
      <c r="C28" s="40" t="s">
        <v>54</v>
      </c>
      <c r="D28" s="33">
        <v>8514909000</v>
      </c>
      <c r="E28" s="32">
        <v>20</v>
      </c>
      <c r="F28" s="68"/>
      <c r="G28" s="38">
        <v>546</v>
      </c>
      <c r="H28" s="71"/>
      <c r="I28" s="71"/>
      <c r="J28" s="56"/>
      <c r="K28" s="56"/>
      <c r="L28" s="57"/>
      <c r="M28" s="57"/>
      <c r="N28" s="57"/>
      <c r="R28" s="61"/>
      <c r="S28" s="61"/>
    </row>
    <row r="29" spans="1:19" s="1" customFormat="1" ht="40.5" customHeight="1">
      <c r="A29" s="37">
        <v>12</v>
      </c>
      <c r="B29" s="40" t="s">
        <v>55</v>
      </c>
      <c r="C29" s="40" t="s">
        <v>56</v>
      </c>
      <c r="D29" s="33">
        <v>8514909000</v>
      </c>
      <c r="E29" s="32">
        <v>4</v>
      </c>
      <c r="F29" s="68"/>
      <c r="G29" s="38">
        <v>66.4</v>
      </c>
      <c r="H29" s="71"/>
      <c r="I29" s="71"/>
      <c r="J29" s="56"/>
      <c r="K29" s="56"/>
      <c r="L29" s="57"/>
      <c r="M29" s="57"/>
      <c r="N29" s="57"/>
      <c r="R29" s="61"/>
      <c r="S29" s="61"/>
    </row>
    <row r="30" spans="1:19" s="1" customFormat="1" ht="40.5" customHeight="1">
      <c r="A30" s="37">
        <v>13</v>
      </c>
      <c r="B30" s="40" t="s">
        <v>57</v>
      </c>
      <c r="C30" s="40" t="s">
        <v>58</v>
      </c>
      <c r="D30" s="33">
        <v>8514909000</v>
      </c>
      <c r="E30" s="32">
        <v>4</v>
      </c>
      <c r="F30" s="69"/>
      <c r="G30" s="38">
        <v>66.4</v>
      </c>
      <c r="H30" s="72"/>
      <c r="I30" s="72"/>
      <c r="J30" s="56"/>
      <c r="K30" s="56"/>
      <c r="L30" s="57"/>
      <c r="M30" s="57"/>
      <c r="N30" s="57"/>
      <c r="R30" s="61"/>
      <c r="S30" s="61"/>
    </row>
    <row r="31" spans="1:19" s="1" customFormat="1" ht="27.75" customHeight="1">
      <c r="A31" s="65" t="s">
        <v>59</v>
      </c>
      <c r="B31" s="66"/>
      <c r="C31" s="66"/>
      <c r="D31" s="66"/>
      <c r="E31" s="37">
        <f>SUM(E18:E30)</f>
        <v>392</v>
      </c>
      <c r="F31" s="41">
        <f>SUM(F18:F30)</f>
        <v>21</v>
      </c>
      <c r="G31" s="42">
        <f>SUM(G18:G30)</f>
        <v>37792.299999999996</v>
      </c>
      <c r="H31" s="43">
        <f>SUM(H18:H30)</f>
        <v>40680</v>
      </c>
      <c r="I31" s="35">
        <f>S31</f>
        <v>46.94672399999999</v>
      </c>
      <c r="J31" s="58"/>
      <c r="K31" s="56"/>
      <c r="L31" s="56"/>
      <c r="M31" s="56"/>
      <c r="N31" s="56"/>
      <c r="S31" s="1">
        <f>S25+S24+S23+S22+S21+S20+S19+S18</f>
        <v>46.94672399999999</v>
      </c>
    </row>
    <row r="32" spans="1:14" ht="19.5" customHeight="1">
      <c r="A32" s="29" t="s">
        <v>60</v>
      </c>
      <c r="B32" s="30"/>
      <c r="C32" s="30"/>
      <c r="D32" s="30"/>
      <c r="E32" s="30"/>
      <c r="F32" s="30"/>
      <c r="G32" s="44"/>
      <c r="H32" s="31"/>
      <c r="I32" s="53"/>
      <c r="J32" s="59"/>
      <c r="K32" s="60"/>
      <c r="L32" s="60"/>
      <c r="M32" s="60"/>
      <c r="N32" s="60"/>
    </row>
    <row r="33" ht="27" customHeight="1"/>
    <row r="34" ht="27" customHeight="1"/>
    <row r="35" ht="27" customHeight="1"/>
  </sheetData>
  <sheetProtection/>
  <mergeCells count="12">
    <mergeCell ref="A31:D31"/>
    <mergeCell ref="F25:F30"/>
    <mergeCell ref="H25:H30"/>
    <mergeCell ref="I25:I30"/>
    <mergeCell ref="A12:F13"/>
    <mergeCell ref="A9:F10"/>
    <mergeCell ref="R25:R30"/>
    <mergeCell ref="S25:S30"/>
    <mergeCell ref="A4:N4"/>
    <mergeCell ref="A7:C7"/>
    <mergeCell ref="G7:H7"/>
    <mergeCell ref="J7:K7"/>
  </mergeCells>
  <printOptions/>
  <pageMargins left="0.31875" right="0.15694444444444444" top="0.39305555555555555" bottom="0.9840277777777777" header="0.5111111111111111" footer="0.5111111111111111"/>
  <pageSetup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青岛海融达贸易有限公司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Arina Samarghanishvili</cp:lastModifiedBy>
  <cp:lastPrinted>2014-05-28T07:20:32Z</cp:lastPrinted>
  <dcterms:created xsi:type="dcterms:W3CDTF">2004-12-01T03:24:20Z</dcterms:created>
  <dcterms:modified xsi:type="dcterms:W3CDTF">2022-07-04T07:51:26Z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0782CEA41B8C4698AB2CB5DF9DB80BC0</vt:lpwstr>
  </property>
</Properties>
</file>